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Медиафасады" sheetId="5" r:id="rId1"/>
  </sheets>
  <definedNames>
    <definedName name="_xlnm._FilterDatabase" localSheetId="0" hidden="1">Медиафасады!$A$1:$V$8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5" l="1"/>
  <c r="M9" i="5" s="1"/>
  <c r="K3" i="5"/>
  <c r="T9" i="5" l="1"/>
  <c r="P9" i="5"/>
  <c r="O9" i="5"/>
  <c r="R9" i="5"/>
  <c r="Q9" i="5"/>
  <c r="S9" i="5"/>
  <c r="K8" i="5"/>
  <c r="M8" i="5" s="1"/>
  <c r="S8" i="5" l="1"/>
  <c r="O8" i="5"/>
  <c r="Q8" i="5"/>
  <c r="R8" i="5"/>
  <c r="T8" i="5"/>
  <c r="P8" i="5"/>
  <c r="K7" i="5"/>
  <c r="M7" i="5" s="1"/>
  <c r="T7" i="5" l="1"/>
  <c r="P7" i="5"/>
  <c r="O7" i="5"/>
  <c r="R7" i="5"/>
  <c r="S7" i="5"/>
  <c r="Q7" i="5"/>
  <c r="K6" i="5"/>
  <c r="M6" i="5" s="1"/>
  <c r="K5" i="5"/>
  <c r="M5" i="5" s="1"/>
  <c r="T5" i="5" l="1"/>
  <c r="P5" i="5"/>
  <c r="S5" i="5"/>
  <c r="O5" i="5"/>
  <c r="R5" i="5"/>
  <c r="Q5" i="5"/>
  <c r="R6" i="5"/>
  <c r="Q6" i="5"/>
  <c r="P6" i="5"/>
  <c r="S6" i="5"/>
  <c r="O6" i="5"/>
  <c r="T6" i="5"/>
  <c r="K4" i="5"/>
  <c r="M4" i="5" s="1"/>
  <c r="R4" i="5" l="1"/>
  <c r="P4" i="5"/>
  <c r="S4" i="5"/>
  <c r="Q4" i="5"/>
  <c r="T4" i="5"/>
  <c r="O4" i="5"/>
  <c r="M3" i="5"/>
  <c r="K2" i="5"/>
  <c r="M2" i="5" s="1"/>
  <c r="R2" i="5" l="1"/>
  <c r="Q2" i="5"/>
  <c r="T2" i="5"/>
  <c r="O2" i="5"/>
  <c r="P2" i="5"/>
  <c r="S2" i="5"/>
  <c r="T3" i="5"/>
  <c r="P3" i="5"/>
  <c r="S3" i="5"/>
  <c r="O3" i="5"/>
  <c r="Q3" i="5"/>
  <c r="R3" i="5"/>
</calcChain>
</file>

<file path=xl/sharedStrings.xml><?xml version="1.0" encoding="utf-8"?>
<sst xmlns="http://schemas.openxmlformats.org/spreadsheetml/2006/main" count="110" uniqueCount="60">
  <si>
    <t>Город</t>
  </si>
  <si>
    <t>Адрес</t>
  </si>
  <si>
    <t>Сторона</t>
  </si>
  <si>
    <t>Тула</t>
  </si>
  <si>
    <t>А</t>
  </si>
  <si>
    <t>Период, дней</t>
  </si>
  <si>
    <t>ГКЗ Советская 2</t>
  </si>
  <si>
    <t>24х10</t>
  </si>
  <si>
    <t>Вид конструкции</t>
  </si>
  <si>
    <t>Фото</t>
  </si>
  <si>
    <t>Выходов в час</t>
  </si>
  <si>
    <t>Выходов в сутки</t>
  </si>
  <si>
    <t>Выходов за период</t>
  </si>
  <si>
    <t>Фрунзе х Коминтерна (экран)</t>
  </si>
  <si>
    <t>Координаты</t>
  </si>
  <si>
    <t>54.201508, 37.591536</t>
  </si>
  <si>
    <t>3х6</t>
  </si>
  <si>
    <t>Код</t>
  </si>
  <si>
    <t>Медиафасад</t>
  </si>
  <si>
    <t>Узловая, ул. 225-го Километра, 3А, сторона A</t>
  </si>
  <si>
    <t>г.Тула Ул. Ложевая 122 ТЦ Милан_A1_TUMF0001A1</t>
  </si>
  <si>
    <t>Б</t>
  </si>
  <si>
    <t>8х4</t>
  </si>
  <si>
    <t>7.6х12</t>
  </si>
  <si>
    <t>ТМ-2</t>
  </si>
  <si>
    <t>ТМ-3</t>
  </si>
  <si>
    <t>ТМ-4</t>
  </si>
  <si>
    <t>ТМ-5</t>
  </si>
  <si>
    <t>ТМ-6</t>
  </si>
  <si>
    <t>Карта</t>
  </si>
  <si>
    <t>Способ показа</t>
  </si>
  <si>
    <t>г.Тула, ул. Кирова, д.23А, ТЦ "Лагуна", сторона A</t>
  </si>
  <si>
    <t>ТМ-7</t>
  </si>
  <si>
    <t>54.158206, 37.585284</t>
  </si>
  <si>
    <t>54.200653,37.646280</t>
  </si>
  <si>
    <t>53.972467, 38.180924</t>
  </si>
  <si>
    <t>Советская ул, д.47 _B8_TUMF0002B8 (ТЦ Гостиный двор)</t>
  </si>
  <si>
    <t>Размеры, м.</t>
  </si>
  <si>
    <t>Статичная картинка, видеоролик</t>
  </si>
  <si>
    <t>График работы</t>
  </si>
  <si>
    <t>ПН-ВС: 06:00 - 01:00</t>
  </si>
  <si>
    <t>Цена за 1 сек.</t>
  </si>
  <si>
    <t>Ролик 5 сек.</t>
  </si>
  <si>
    <t>Ролик 10 сек.</t>
  </si>
  <si>
    <t>Ролик 15 сек.</t>
  </si>
  <si>
    <t>Ролик 20 сек.</t>
  </si>
  <si>
    <t>Ролик 25 сек.</t>
  </si>
  <si>
    <t>Ролик 30 сек.</t>
  </si>
  <si>
    <t>9,6х4,8</t>
  </si>
  <si>
    <t>Узловая</t>
  </si>
  <si>
    <t>г.Тула, проезд Энергетиков, 1/1 , сторона A</t>
  </si>
  <si>
    <t>54.142695, 37.588808</t>
  </si>
  <si>
    <t>ТМ-8</t>
  </si>
  <si>
    <t>54.191779, 37.618857</t>
  </si>
  <si>
    <t>54.201808, 37.642546</t>
  </si>
  <si>
    <t>ПН-ВС: 07:00 - 23:00</t>
  </si>
  <si>
    <t>ул. Октябрьская 301А</t>
  </si>
  <si>
    <t>ТМ-9</t>
  </si>
  <si>
    <t>54.242765, 37.617419</t>
  </si>
  <si>
    <t>ПН-ВС: 00:00 - 24:00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</si>
</sst>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ndex.ru/maps/-/CDbpB-lr" TargetMode="External"/><Relationship Id="rId13" Type="http://schemas.openxmlformats.org/officeDocument/2006/relationships/hyperlink" Target="https://yandex.ru/maps/-/CTd4EKnP" TargetMode="External"/><Relationship Id="rId3" Type="http://schemas.openxmlformats.org/officeDocument/2006/relationships/hyperlink" Target="https://disk.yandex.ru/i/g-S8RdqEZJkKhA" TargetMode="External"/><Relationship Id="rId7" Type="http://schemas.openxmlformats.org/officeDocument/2006/relationships/hyperlink" Target="https://yandex.ru/maps/-/CDbpB-I0" TargetMode="External"/><Relationship Id="rId12" Type="http://schemas.openxmlformats.org/officeDocument/2006/relationships/hyperlink" Target="https://disk.yandex.ru/i/Wzrta2yDhTNpwQ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disk.yandex.ru/i/EFdKHwx3JfSV0g" TargetMode="External"/><Relationship Id="rId16" Type="http://schemas.openxmlformats.org/officeDocument/2006/relationships/hyperlink" Target="https://disk.yandex.ru/i/Jkp43K2cErECaQ" TargetMode="External"/><Relationship Id="rId1" Type="http://schemas.openxmlformats.org/officeDocument/2006/relationships/hyperlink" Target="https://disk.yandex.ru/i/S-Tz-NbajXb2HQ" TargetMode="External"/><Relationship Id="rId6" Type="http://schemas.openxmlformats.org/officeDocument/2006/relationships/hyperlink" Target="https://yandex.ru/maps/-/CDbpB2NG" TargetMode="External"/><Relationship Id="rId11" Type="http://schemas.openxmlformats.org/officeDocument/2006/relationships/hyperlink" Target="https://yandex.ru/maps/-/CTd4AU0i" TargetMode="External"/><Relationship Id="rId5" Type="http://schemas.openxmlformats.org/officeDocument/2006/relationships/hyperlink" Target="https://disk.yandex.ru/i/Bk5qgrPiXHEyDQ" TargetMode="External"/><Relationship Id="rId15" Type="http://schemas.openxmlformats.org/officeDocument/2006/relationships/hyperlink" Target="https://yandex.ru/maps/-/CTd4RIZI" TargetMode="External"/><Relationship Id="rId10" Type="http://schemas.openxmlformats.org/officeDocument/2006/relationships/hyperlink" Target="https://disk.yandex.ru/i/GwIUUA_Sbk4wdg" TargetMode="External"/><Relationship Id="rId4" Type="http://schemas.openxmlformats.org/officeDocument/2006/relationships/hyperlink" Target="https://disk.yandex.ru/i/aQBGL3XYSr66zA" TargetMode="External"/><Relationship Id="rId9" Type="http://schemas.openxmlformats.org/officeDocument/2006/relationships/hyperlink" Target="https://yandex.ru/maps/-/CDbpB-~4" TargetMode="External"/><Relationship Id="rId14" Type="http://schemas.openxmlformats.org/officeDocument/2006/relationships/hyperlink" Target="https://yandex.ru/maps/-/CTd4EP5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Normal="100" workbookViewId="0">
      <selection activeCell="G3" sqref="G3"/>
    </sheetView>
  </sheetViews>
  <sheetFormatPr defaultColWidth="9.140625" defaultRowHeight="12.75" x14ac:dyDescent="0.2"/>
  <cols>
    <col min="1" max="1" width="10.5703125" style="1" customWidth="1"/>
    <col min="2" max="2" width="19.28515625" style="1" customWidth="1"/>
    <col min="3" max="3" width="26.85546875" style="3" customWidth="1"/>
    <col min="4" max="4" width="9.5703125" style="1" customWidth="1"/>
    <col min="5" max="5" width="10" style="1" customWidth="1"/>
    <col min="6" max="6" width="15.42578125" style="1" customWidth="1"/>
    <col min="7" max="7" width="12.140625" style="1" customWidth="1"/>
    <col min="8" max="8" width="17.140625" style="1" bestFit="1" customWidth="1"/>
    <col min="9" max="9" width="16.85546875" style="1" customWidth="1"/>
    <col min="10" max="10" width="17.85546875" style="1" bestFit="1" customWidth="1"/>
    <col min="11" max="11" width="18.7109375" style="1" customWidth="1"/>
    <col min="12" max="12" width="16.85546875" style="1" customWidth="1"/>
    <col min="13" max="13" width="21.5703125" style="1" customWidth="1"/>
    <col min="14" max="14" width="16.7109375" style="1" customWidth="1"/>
    <col min="15" max="15" width="15.28515625" style="1" customWidth="1"/>
    <col min="16" max="19" width="16.28515625" style="1" customWidth="1"/>
    <col min="20" max="20" width="16.28515625" style="2" customWidth="1"/>
    <col min="21" max="21" width="8.7109375" style="1" customWidth="1"/>
    <col min="22" max="22" width="19" style="2" customWidth="1"/>
    <col min="23" max="16384" width="9.140625" style="1"/>
  </cols>
  <sheetData>
    <row r="1" spans="1:22" s="4" customFormat="1" x14ac:dyDescent="0.25">
      <c r="A1" s="6" t="s">
        <v>0</v>
      </c>
      <c r="B1" s="6" t="s">
        <v>8</v>
      </c>
      <c r="C1" s="6" t="s">
        <v>1</v>
      </c>
      <c r="D1" s="6" t="s">
        <v>9</v>
      </c>
      <c r="E1" s="6" t="s">
        <v>29</v>
      </c>
      <c r="F1" s="6" t="s">
        <v>37</v>
      </c>
      <c r="G1" s="6" t="s">
        <v>2</v>
      </c>
      <c r="H1" s="6" t="s">
        <v>30</v>
      </c>
      <c r="I1" s="6" t="s">
        <v>10</v>
      </c>
      <c r="J1" s="6" t="s">
        <v>39</v>
      </c>
      <c r="K1" s="6" t="s">
        <v>11</v>
      </c>
      <c r="L1" s="6" t="s">
        <v>5</v>
      </c>
      <c r="M1" s="6" t="s">
        <v>12</v>
      </c>
      <c r="N1" s="6" t="s">
        <v>41</v>
      </c>
      <c r="O1" s="6" t="s">
        <v>42</v>
      </c>
      <c r="P1" s="6" t="s">
        <v>43</v>
      </c>
      <c r="Q1" s="6" t="s">
        <v>44</v>
      </c>
      <c r="R1" s="6" t="s">
        <v>45</v>
      </c>
      <c r="S1" s="6" t="s">
        <v>46</v>
      </c>
      <c r="T1" s="6" t="s">
        <v>47</v>
      </c>
      <c r="U1" s="6" t="s">
        <v>17</v>
      </c>
      <c r="V1" s="6" t="s">
        <v>14</v>
      </c>
    </row>
    <row r="2" spans="1:22" ht="38.25" x14ac:dyDescent="0.2">
      <c r="A2" s="7" t="s">
        <v>3</v>
      </c>
      <c r="B2" s="7" t="s">
        <v>18</v>
      </c>
      <c r="C2" s="7" t="s">
        <v>6</v>
      </c>
      <c r="D2" s="5" t="s">
        <v>9</v>
      </c>
      <c r="E2" s="5" t="s">
        <v>29</v>
      </c>
      <c r="F2" s="7" t="s">
        <v>7</v>
      </c>
      <c r="G2" s="7" t="s">
        <v>4</v>
      </c>
      <c r="H2" s="7" t="s">
        <v>38</v>
      </c>
      <c r="I2" s="7">
        <v>30</v>
      </c>
      <c r="J2" s="7" t="s">
        <v>40</v>
      </c>
      <c r="K2" s="7">
        <f t="shared" ref="K2" si="0">19*I2</f>
        <v>570</v>
      </c>
      <c r="L2" s="7">
        <v>15</v>
      </c>
      <c r="M2" s="7">
        <f t="shared" ref="M2:M3" si="1">L2*K2</f>
        <v>8550</v>
      </c>
      <c r="N2" s="8">
        <v>0.5</v>
      </c>
      <c r="O2" s="8">
        <f t="shared" ref="O2:O7" si="2">M2*N2*5</f>
        <v>21375</v>
      </c>
      <c r="P2" s="10">
        <f t="shared" ref="P2:P7" si="3">N2*M2*10</f>
        <v>42750</v>
      </c>
      <c r="Q2" s="10">
        <f t="shared" ref="Q2:Q7" si="4">N2*M2*15</f>
        <v>64125</v>
      </c>
      <c r="R2" s="10">
        <f t="shared" ref="R2:R7" si="5">N2*M2*20</f>
        <v>85500</v>
      </c>
      <c r="S2" s="10">
        <f t="shared" ref="S2:S7" si="6">N2*M2*25</f>
        <v>106875</v>
      </c>
      <c r="T2" s="10">
        <f t="shared" ref="T2:T7" si="7">N2*M2*30</f>
        <v>128250</v>
      </c>
      <c r="U2" s="7" t="s">
        <v>24</v>
      </c>
      <c r="V2" s="7" t="s">
        <v>33</v>
      </c>
    </row>
    <row r="3" spans="1:22" ht="38.25" x14ac:dyDescent="0.2">
      <c r="A3" s="7" t="s">
        <v>3</v>
      </c>
      <c r="B3" s="7" t="s">
        <v>18</v>
      </c>
      <c r="C3" s="9" t="s">
        <v>13</v>
      </c>
      <c r="D3" s="5" t="s">
        <v>9</v>
      </c>
      <c r="E3" s="5" t="s">
        <v>29</v>
      </c>
      <c r="F3" s="9" t="s">
        <v>16</v>
      </c>
      <c r="G3" s="9" t="s">
        <v>4</v>
      </c>
      <c r="H3" s="7" t="s">
        <v>38</v>
      </c>
      <c r="I3" s="7">
        <v>30</v>
      </c>
      <c r="J3" s="7" t="s">
        <v>55</v>
      </c>
      <c r="K3" s="7">
        <f>16*I3</f>
        <v>480</v>
      </c>
      <c r="L3" s="7">
        <v>15</v>
      </c>
      <c r="M3" s="7">
        <f t="shared" si="1"/>
        <v>7200</v>
      </c>
      <c r="N3" s="8">
        <v>0.4</v>
      </c>
      <c r="O3" s="8">
        <f t="shared" si="2"/>
        <v>14400</v>
      </c>
      <c r="P3" s="10">
        <f t="shared" si="3"/>
        <v>28800</v>
      </c>
      <c r="Q3" s="10">
        <f t="shared" si="4"/>
        <v>43200</v>
      </c>
      <c r="R3" s="10">
        <f t="shared" si="5"/>
        <v>57600</v>
      </c>
      <c r="S3" s="10">
        <f t="shared" si="6"/>
        <v>72000</v>
      </c>
      <c r="T3" s="10">
        <f t="shared" si="7"/>
        <v>86400</v>
      </c>
      <c r="U3" s="7" t="s">
        <v>25</v>
      </c>
      <c r="V3" s="7" t="s">
        <v>15</v>
      </c>
    </row>
    <row r="4" spans="1:22" ht="38.25" x14ac:dyDescent="0.2">
      <c r="A4" s="7" t="s">
        <v>49</v>
      </c>
      <c r="B4" s="7" t="s">
        <v>18</v>
      </c>
      <c r="C4" s="7" t="s">
        <v>19</v>
      </c>
      <c r="D4" s="5" t="s">
        <v>9</v>
      </c>
      <c r="E4" s="5" t="s">
        <v>29</v>
      </c>
      <c r="F4" s="9" t="s">
        <v>16</v>
      </c>
      <c r="G4" s="7" t="s">
        <v>4</v>
      </c>
      <c r="H4" s="7" t="s">
        <v>38</v>
      </c>
      <c r="I4" s="7">
        <v>30</v>
      </c>
      <c r="J4" s="7" t="s">
        <v>40</v>
      </c>
      <c r="K4" s="7">
        <f t="shared" ref="K4" si="8">19*I4</f>
        <v>570</v>
      </c>
      <c r="L4" s="7">
        <v>15</v>
      </c>
      <c r="M4" s="7">
        <f t="shared" ref="M4:M6" si="9">L4*K4</f>
        <v>8550</v>
      </c>
      <c r="N4" s="8">
        <v>0.5</v>
      </c>
      <c r="O4" s="8">
        <f t="shared" si="2"/>
        <v>21375</v>
      </c>
      <c r="P4" s="10">
        <f t="shared" si="3"/>
        <v>42750</v>
      </c>
      <c r="Q4" s="10">
        <f t="shared" si="4"/>
        <v>64125</v>
      </c>
      <c r="R4" s="10">
        <f t="shared" si="5"/>
        <v>85500</v>
      </c>
      <c r="S4" s="10">
        <f t="shared" si="6"/>
        <v>106875</v>
      </c>
      <c r="T4" s="10">
        <f t="shared" si="7"/>
        <v>128250</v>
      </c>
      <c r="U4" s="7" t="s">
        <v>26</v>
      </c>
      <c r="V4" s="7" t="s">
        <v>35</v>
      </c>
    </row>
    <row r="5" spans="1:22" ht="38.25" x14ac:dyDescent="0.2">
      <c r="A5" s="7" t="s">
        <v>3</v>
      </c>
      <c r="B5" s="7" t="s">
        <v>18</v>
      </c>
      <c r="C5" s="9" t="s">
        <v>20</v>
      </c>
      <c r="D5" s="5" t="s">
        <v>9</v>
      </c>
      <c r="E5" s="5" t="s">
        <v>29</v>
      </c>
      <c r="F5" s="9" t="s">
        <v>22</v>
      </c>
      <c r="G5" s="7" t="s">
        <v>4</v>
      </c>
      <c r="H5" s="7" t="s">
        <v>38</v>
      </c>
      <c r="I5" s="7">
        <v>30</v>
      </c>
      <c r="J5" s="7" t="s">
        <v>40</v>
      </c>
      <c r="K5" s="7">
        <f t="shared" ref="K5:K7" si="10">19*I5</f>
        <v>570</v>
      </c>
      <c r="L5" s="7">
        <v>15</v>
      </c>
      <c r="M5" s="7">
        <f t="shared" si="9"/>
        <v>8550</v>
      </c>
      <c r="N5" s="8">
        <v>0.5</v>
      </c>
      <c r="O5" s="8">
        <f t="shared" si="2"/>
        <v>21375</v>
      </c>
      <c r="P5" s="10">
        <f t="shared" si="3"/>
        <v>42750</v>
      </c>
      <c r="Q5" s="10">
        <f t="shared" si="4"/>
        <v>64125</v>
      </c>
      <c r="R5" s="10">
        <f t="shared" si="5"/>
        <v>85500</v>
      </c>
      <c r="S5" s="10">
        <f t="shared" si="6"/>
        <v>106875</v>
      </c>
      <c r="T5" s="10">
        <f t="shared" si="7"/>
        <v>128250</v>
      </c>
      <c r="U5" s="7" t="s">
        <v>27</v>
      </c>
      <c r="V5" s="9" t="s">
        <v>54</v>
      </c>
    </row>
    <row r="6" spans="1:22" ht="38.25" x14ac:dyDescent="0.2">
      <c r="A6" s="7" t="s">
        <v>3</v>
      </c>
      <c r="B6" s="7" t="s">
        <v>18</v>
      </c>
      <c r="C6" s="9" t="s">
        <v>36</v>
      </c>
      <c r="D6" s="5" t="s">
        <v>9</v>
      </c>
      <c r="E6" s="5" t="s">
        <v>29</v>
      </c>
      <c r="F6" s="11" t="s">
        <v>23</v>
      </c>
      <c r="G6" s="9" t="s">
        <v>21</v>
      </c>
      <c r="H6" s="7" t="s">
        <v>38</v>
      </c>
      <c r="I6" s="7">
        <v>30</v>
      </c>
      <c r="J6" s="7" t="s">
        <v>40</v>
      </c>
      <c r="K6" s="7">
        <f t="shared" si="10"/>
        <v>570</v>
      </c>
      <c r="L6" s="7">
        <v>15</v>
      </c>
      <c r="M6" s="7">
        <f t="shared" si="9"/>
        <v>8550</v>
      </c>
      <c r="N6" s="8">
        <v>0.5</v>
      </c>
      <c r="O6" s="8">
        <f t="shared" si="2"/>
        <v>21375</v>
      </c>
      <c r="P6" s="10">
        <f t="shared" si="3"/>
        <v>42750</v>
      </c>
      <c r="Q6" s="10">
        <f t="shared" si="4"/>
        <v>64125</v>
      </c>
      <c r="R6" s="10">
        <f t="shared" si="5"/>
        <v>85500</v>
      </c>
      <c r="S6" s="10">
        <f t="shared" si="6"/>
        <v>106875</v>
      </c>
      <c r="T6" s="10">
        <f t="shared" si="7"/>
        <v>128250</v>
      </c>
      <c r="U6" s="7" t="s">
        <v>28</v>
      </c>
      <c r="V6" s="9" t="s">
        <v>53</v>
      </c>
    </row>
    <row r="7" spans="1:22" ht="38.25" x14ac:dyDescent="0.2">
      <c r="A7" s="7" t="s">
        <v>3</v>
      </c>
      <c r="B7" s="7" t="s">
        <v>18</v>
      </c>
      <c r="C7" s="9" t="s">
        <v>31</v>
      </c>
      <c r="D7" s="5" t="s">
        <v>9</v>
      </c>
      <c r="E7" s="5" t="s">
        <v>29</v>
      </c>
      <c r="F7" s="9" t="s">
        <v>48</v>
      </c>
      <c r="G7" s="7" t="s">
        <v>4</v>
      </c>
      <c r="H7" s="7" t="s">
        <v>38</v>
      </c>
      <c r="I7" s="7">
        <v>30</v>
      </c>
      <c r="J7" s="7" t="s">
        <v>40</v>
      </c>
      <c r="K7" s="7">
        <f t="shared" si="10"/>
        <v>570</v>
      </c>
      <c r="L7" s="7">
        <v>15</v>
      </c>
      <c r="M7" s="7">
        <f t="shared" ref="M7" si="11">L7*K7</f>
        <v>8550</v>
      </c>
      <c r="N7" s="8">
        <v>0.5</v>
      </c>
      <c r="O7" s="8">
        <f t="shared" si="2"/>
        <v>21375</v>
      </c>
      <c r="P7" s="10">
        <f t="shared" si="3"/>
        <v>42750</v>
      </c>
      <c r="Q7" s="10">
        <f t="shared" si="4"/>
        <v>64125</v>
      </c>
      <c r="R7" s="10">
        <f t="shared" si="5"/>
        <v>85500</v>
      </c>
      <c r="S7" s="10">
        <f t="shared" si="6"/>
        <v>106875</v>
      </c>
      <c r="T7" s="10">
        <f t="shared" si="7"/>
        <v>128250</v>
      </c>
      <c r="U7" s="7" t="s">
        <v>32</v>
      </c>
      <c r="V7" s="7" t="s">
        <v>34</v>
      </c>
    </row>
    <row r="8" spans="1:22" ht="38.25" x14ac:dyDescent="0.2">
      <c r="A8" s="7" t="s">
        <v>3</v>
      </c>
      <c r="B8" s="7" t="s">
        <v>18</v>
      </c>
      <c r="C8" s="9" t="s">
        <v>50</v>
      </c>
      <c r="D8" s="5" t="s">
        <v>9</v>
      </c>
      <c r="E8" s="5" t="s">
        <v>29</v>
      </c>
      <c r="F8" s="9" t="s">
        <v>48</v>
      </c>
      <c r="G8" s="7" t="s">
        <v>4</v>
      </c>
      <c r="H8" s="7" t="s">
        <v>38</v>
      </c>
      <c r="I8" s="7">
        <v>30</v>
      </c>
      <c r="J8" s="7" t="s">
        <v>40</v>
      </c>
      <c r="K8" s="7">
        <f t="shared" ref="K8" si="12">19*I8</f>
        <v>570</v>
      </c>
      <c r="L8" s="7">
        <v>15</v>
      </c>
      <c r="M8" s="7">
        <f t="shared" ref="M8" si="13">L8*K8</f>
        <v>8550</v>
      </c>
      <c r="N8" s="8">
        <v>0.5</v>
      </c>
      <c r="O8" s="8">
        <f t="shared" ref="O8" si="14">M8*N8*5</f>
        <v>21375</v>
      </c>
      <c r="P8" s="10">
        <f t="shared" ref="P8" si="15">N8*M8*10</f>
        <v>42750</v>
      </c>
      <c r="Q8" s="10">
        <f t="shared" ref="Q8" si="16">N8*M8*15</f>
        <v>64125</v>
      </c>
      <c r="R8" s="10">
        <f t="shared" ref="R8" si="17">N8*M8*20</f>
        <v>85500</v>
      </c>
      <c r="S8" s="10">
        <f t="shared" ref="S8" si="18">N8*M8*25</f>
        <v>106875</v>
      </c>
      <c r="T8" s="10">
        <f t="shared" ref="T8" si="19">N8*M8*30</f>
        <v>128250</v>
      </c>
      <c r="U8" s="7" t="s">
        <v>52</v>
      </c>
      <c r="V8" s="7" t="s">
        <v>51</v>
      </c>
    </row>
    <row r="9" spans="1:22" ht="38.25" x14ac:dyDescent="0.2">
      <c r="A9" s="7" t="s">
        <v>3</v>
      </c>
      <c r="B9" s="7" t="s">
        <v>18</v>
      </c>
      <c r="C9" s="9" t="s">
        <v>56</v>
      </c>
      <c r="D9" s="5" t="s">
        <v>9</v>
      </c>
      <c r="E9" s="5" t="s">
        <v>29</v>
      </c>
      <c r="F9" s="9" t="s">
        <v>16</v>
      </c>
      <c r="G9" s="9" t="s">
        <v>4</v>
      </c>
      <c r="H9" s="7" t="s">
        <v>38</v>
      </c>
      <c r="I9" s="7">
        <v>30</v>
      </c>
      <c r="J9" s="7" t="s">
        <v>59</v>
      </c>
      <c r="K9" s="7">
        <f>24*I9</f>
        <v>720</v>
      </c>
      <c r="L9" s="7">
        <v>15</v>
      </c>
      <c r="M9" s="7">
        <f t="shared" ref="M9" si="20">L9*K9</f>
        <v>10800</v>
      </c>
      <c r="N9" s="8">
        <v>0.4</v>
      </c>
      <c r="O9" s="8">
        <f t="shared" ref="O9" si="21">M9*N9*5</f>
        <v>21600</v>
      </c>
      <c r="P9" s="10">
        <f t="shared" ref="P9" si="22">N9*M9*10</f>
        <v>43200</v>
      </c>
      <c r="Q9" s="10">
        <f t="shared" ref="Q9" si="23">N9*M9*15</f>
        <v>64800</v>
      </c>
      <c r="R9" s="10">
        <f t="shared" ref="R9" si="24">N9*M9*20</f>
        <v>86400</v>
      </c>
      <c r="S9" s="10">
        <f t="shared" ref="S9" si="25">N9*M9*25</f>
        <v>108000</v>
      </c>
      <c r="T9" s="10">
        <f t="shared" ref="T9" si="26">N9*M9*30</f>
        <v>129600</v>
      </c>
      <c r="U9" s="7" t="s">
        <v>57</v>
      </c>
      <c r="V9" s="7" t="s">
        <v>58</v>
      </c>
    </row>
  </sheetData>
  <autoFilter ref="A1:V8"/>
  <hyperlinks>
    <hyperlink ref="D2" r:id="rId1"/>
    <hyperlink ref="D3" r:id="rId2"/>
    <hyperlink ref="D4" r:id="rId3"/>
    <hyperlink ref="D5" r:id="rId4"/>
    <hyperlink ref="D6" r:id="rId5"/>
    <hyperlink ref="E3" r:id="rId6"/>
    <hyperlink ref="E2" r:id="rId7"/>
    <hyperlink ref="E4" r:id="rId8"/>
    <hyperlink ref="E7" r:id="rId9"/>
    <hyperlink ref="D7" r:id="rId10"/>
    <hyperlink ref="E8" r:id="rId11"/>
    <hyperlink ref="D8" r:id="rId12"/>
    <hyperlink ref="E6" r:id="rId13"/>
    <hyperlink ref="E5" r:id="rId14"/>
    <hyperlink ref="E9" r:id="rId15"/>
    <hyperlink ref="D9" r:id="rId16"/>
  </hyperlinks>
  <pageMargins left="0.7" right="0.7" top="0.75" bottom="0.75" header="0.3" footer="0.3"/>
  <pageSetup paperSize="9"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Медиафасады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2026-09-27T12:48:49Z</dcterms:modified>
</cp:coreProperties>
</file>