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Радио" sheetId="1" r:id="rId1"/>
  </sheets>
  <definedNames>
    <definedName name="_xlnm._FilterDatabase" localSheetId="0" hidden="1">Радио!$A$1:$L$45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20" i="1"/>
  <c r="I20" i="1"/>
  <c r="H20" i="1"/>
  <c r="G20" i="1"/>
  <c r="F20" i="1"/>
  <c r="E20" i="1"/>
  <c r="J19" i="1"/>
  <c r="I19" i="1"/>
  <c r="H19" i="1"/>
  <c r="G19" i="1"/>
  <c r="F19" i="1"/>
  <c r="E19" i="1"/>
  <c r="J18" i="1"/>
  <c r="I18" i="1"/>
  <c r="H18" i="1"/>
  <c r="G18" i="1"/>
  <c r="F18" i="1"/>
  <c r="E18" i="1"/>
  <c r="J17" i="1"/>
  <c r="I17" i="1"/>
  <c r="H17" i="1"/>
  <c r="G17" i="1"/>
  <c r="F17" i="1"/>
  <c r="E17" i="1"/>
  <c r="J16" i="1"/>
  <c r="I16" i="1"/>
  <c r="H16" i="1"/>
  <c r="G16" i="1"/>
  <c r="F16" i="1"/>
  <c r="E16" i="1"/>
  <c r="J15" i="1"/>
  <c r="I15" i="1"/>
  <c r="H15" i="1"/>
  <c r="G15" i="1"/>
  <c r="F15" i="1"/>
  <c r="E15" i="1"/>
  <c r="J14" i="1"/>
  <c r="I14" i="1"/>
  <c r="H14" i="1"/>
  <c r="G14" i="1"/>
  <c r="F14" i="1"/>
  <c r="E14" i="1"/>
  <c r="J13" i="1"/>
  <c r="I13" i="1"/>
  <c r="H13" i="1"/>
  <c r="G13" i="1"/>
  <c r="F13" i="1"/>
  <c r="E13" i="1"/>
  <c r="J12" i="1"/>
  <c r="I12" i="1"/>
  <c r="H12" i="1"/>
  <c r="G12" i="1"/>
  <c r="F12" i="1"/>
  <c r="E12" i="1"/>
  <c r="J11" i="1"/>
  <c r="I11" i="1"/>
  <c r="H11" i="1"/>
  <c r="G11" i="1"/>
  <c r="F11" i="1"/>
  <c r="E11" i="1"/>
  <c r="J10" i="1"/>
  <c r="I10" i="1"/>
  <c r="H10" i="1"/>
  <c r="G10" i="1"/>
  <c r="F10" i="1"/>
  <c r="E10" i="1"/>
  <c r="J9" i="1"/>
  <c r="I9" i="1"/>
  <c r="H9" i="1"/>
  <c r="G9" i="1"/>
  <c r="F9" i="1"/>
  <c r="E9" i="1"/>
  <c r="J8" i="1"/>
  <c r="I8" i="1"/>
  <c r="H8" i="1"/>
  <c r="G8" i="1"/>
  <c r="F8" i="1"/>
  <c r="E8" i="1"/>
  <c r="J7" i="1"/>
  <c r="I7" i="1"/>
  <c r="H7" i="1"/>
  <c r="G7" i="1"/>
  <c r="F7" i="1"/>
  <c r="E7" i="1"/>
  <c r="J6" i="1"/>
  <c r="I6" i="1"/>
  <c r="H6" i="1"/>
  <c r="G6" i="1"/>
  <c r="F6" i="1"/>
  <c r="E6" i="1"/>
  <c r="J5" i="1"/>
  <c r="I5" i="1"/>
  <c r="H5" i="1"/>
  <c r="G5" i="1"/>
  <c r="F5" i="1"/>
  <c r="E5" i="1"/>
  <c r="J4" i="1"/>
  <c r="I4" i="1"/>
  <c r="H4" i="1"/>
  <c r="G4" i="1"/>
  <c r="F4" i="1"/>
  <c r="E4" i="1"/>
  <c r="J3" i="1"/>
  <c r="I3" i="1"/>
  <c r="H3" i="1"/>
  <c r="G3" i="1"/>
  <c r="F3" i="1"/>
  <c r="E3" i="1"/>
  <c r="J2" i="1"/>
  <c r="I2" i="1"/>
  <c r="H2" i="1"/>
  <c r="G2" i="1"/>
  <c r="F2" i="1"/>
  <c r="E2" i="1"/>
</calcChain>
</file>

<file path=xl/sharedStrings.xml><?xml version="1.0" encoding="utf-8"?>
<sst xmlns="http://schemas.openxmlformats.org/spreadsheetml/2006/main" count="112" uniqueCount="54">
  <si>
    <t>Город</t>
  </si>
  <si>
    <t xml:space="preserve">Вид рекламы </t>
  </si>
  <si>
    <t>Радиостанция</t>
  </si>
  <si>
    <t>Реклама на радио</t>
  </si>
  <si>
    <t>Целевая аудитория</t>
  </si>
  <si>
    <t>Охват территории</t>
  </si>
  <si>
    <t>Город + 50 км в радиусе</t>
  </si>
  <si>
    <t>Дача</t>
  </si>
  <si>
    <t>Европа Плюс</t>
  </si>
  <si>
    <t>Ретро FM</t>
  </si>
  <si>
    <t>Русское Радио</t>
  </si>
  <si>
    <t>Возраст: 30-59 лет. Пол: 56% женщины, 44% мужчины</t>
  </si>
  <si>
    <t>Авторадио</t>
  </si>
  <si>
    <t>Энерджи</t>
  </si>
  <si>
    <t>Дорожное</t>
  </si>
  <si>
    <t>Радио Гордость</t>
  </si>
  <si>
    <t>Монте-Карло</t>
  </si>
  <si>
    <t>Возраст: 20-59 лет. Пол: 59% мужчины, 41% женщины</t>
  </si>
  <si>
    <t>Возраст: 20-65 лет. Пол: 60% мужчины, 40% женщины</t>
  </si>
  <si>
    <t>Возраст: 30-65 лет. Пол: 64% мужчины, 36% женщины</t>
  </si>
  <si>
    <t>Возраст: 18-45 лет. Пол: 47% мужчины, 53% женщины</t>
  </si>
  <si>
    <t>Возраст: 30-60 лет. Пол: 70% мужчины, 30% женщины</t>
  </si>
  <si>
    <t>Возраст: 35-54 лет. Пол: 42% мужчины, 58% женщины</t>
  </si>
  <si>
    <t>Возраст: 14-64 лет. Пол: 57% мужчины, 43% женщины</t>
  </si>
  <si>
    <t>Возраст: 20-64 лет. Пол: 57% мужчины, 43% женщины</t>
  </si>
  <si>
    <t>Возраст: 15-40 лет. Пол: 56% мужчины, 42% женщины</t>
  </si>
  <si>
    <t>Рекорд</t>
  </si>
  <si>
    <t>Возвраст: 15-45 лет. Пол: 58% мужчины, 42% женщины</t>
  </si>
  <si>
    <t>Пи  FM</t>
  </si>
  <si>
    <t>Возраст: 25-48 лет. Пол: 51% женщины, 49% мужчины</t>
  </si>
  <si>
    <t>Тула</t>
  </si>
  <si>
    <t>Возраст: 15-33 лет. Пол: 40% мужчины, 60% женщины</t>
  </si>
  <si>
    <t>Love радио</t>
  </si>
  <si>
    <t>Милицейская волна</t>
  </si>
  <si>
    <t>Наше радио</t>
  </si>
  <si>
    <t>Возраст: 20-55 лет. Пол: 63% мужчины, 37% женщины</t>
  </si>
  <si>
    <t>Шансон</t>
  </si>
  <si>
    <t>Возвраст: 20-65 лет. Пол: 53% мужчины, 47% женщины</t>
  </si>
  <si>
    <t>Юмор FM</t>
  </si>
  <si>
    <t>Возвраст: 29-57 лет. Пол: 59% мужчины, 41% женщины</t>
  </si>
  <si>
    <t>Орфей</t>
  </si>
  <si>
    <t>Возвраст: 30-65 лет. Пол: 64% мужчины, 36% женщины</t>
  </si>
  <si>
    <t>Вести FM</t>
  </si>
  <si>
    <t>Возвраст: 30-60 лет. Пол: 53% мужчины, 77% женщины</t>
  </si>
  <si>
    <t>Радио Мояк</t>
  </si>
  <si>
    <t>Возвраст: 55+ лет. Пол: 42% мужчины, 58% женщины</t>
  </si>
  <si>
    <t>Радио России</t>
  </si>
  <si>
    <t>Количество выходов</t>
  </si>
  <si>
    <t>Ролик 5 сек.</t>
  </si>
  <si>
    <t>Ролик 10 сек.</t>
  </si>
  <si>
    <t>Ролик 15 сек.</t>
  </si>
  <si>
    <t>Ролик 20 сек.</t>
  </si>
  <si>
    <t>Ролик 25 сек.</t>
  </si>
  <si>
    <t>Ролик 30 сек.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</si>
</sst>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2C2D2E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workbookViewId="0">
      <selection activeCell="D4" sqref="D4"/>
    </sheetView>
  </sheetViews>
  <sheetFormatPr defaultRowHeight="12.75" x14ac:dyDescent="0.2"/>
  <cols>
    <col min="1" max="1" width="10.5703125" style="2" customWidth="1"/>
    <col min="2" max="2" width="16.42578125" style="1" customWidth="1"/>
    <col min="3" max="3" width="17.5703125" style="1" customWidth="1"/>
    <col min="4" max="4" width="22.42578125" style="1" customWidth="1"/>
    <col min="5" max="5" width="15.28515625" style="2" customWidth="1"/>
    <col min="6" max="10" width="16.28515625" style="2" customWidth="1"/>
    <col min="11" max="11" width="20.7109375" style="1" customWidth="1"/>
    <col min="12" max="12" width="25.28515625" style="1" customWidth="1"/>
    <col min="13" max="16384" width="9.140625" style="1"/>
  </cols>
  <sheetData>
    <row r="1" spans="1:19" s="3" customFormat="1" x14ac:dyDescent="0.2">
      <c r="A1" s="6" t="s">
        <v>0</v>
      </c>
      <c r="B1" s="7" t="s">
        <v>1</v>
      </c>
      <c r="C1" s="7" t="s">
        <v>2</v>
      </c>
      <c r="D1" s="7" t="s">
        <v>47</v>
      </c>
      <c r="E1" s="6" t="s">
        <v>48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7" t="s">
        <v>5</v>
      </c>
      <c r="L1" s="7" t="s">
        <v>4</v>
      </c>
    </row>
    <row r="2" spans="1:19" ht="25.5" x14ac:dyDescent="0.2">
      <c r="A2" s="8" t="s">
        <v>30</v>
      </c>
      <c r="B2" s="8" t="s">
        <v>3</v>
      </c>
      <c r="C2" s="8" t="s">
        <v>12</v>
      </c>
      <c r="D2" s="8">
        <v>1</v>
      </c>
      <c r="E2" s="4">
        <f>60*5*D2</f>
        <v>300</v>
      </c>
      <c r="F2" s="4">
        <f>60*10*D2</f>
        <v>600</v>
      </c>
      <c r="G2" s="4">
        <f>60*15*D2</f>
        <v>900</v>
      </c>
      <c r="H2" s="4">
        <f>60*20*D2</f>
        <v>1200</v>
      </c>
      <c r="I2" s="4">
        <f>60*25*D2</f>
        <v>1500</v>
      </c>
      <c r="J2" s="4">
        <f>60*30*D2</f>
        <v>1800</v>
      </c>
      <c r="K2" s="8" t="s">
        <v>6</v>
      </c>
      <c r="L2" s="8" t="s">
        <v>23</v>
      </c>
    </row>
    <row r="3" spans="1:19" ht="25.5" x14ac:dyDescent="0.2">
      <c r="A3" s="8" t="s">
        <v>30</v>
      </c>
      <c r="B3" s="10" t="s">
        <v>3</v>
      </c>
      <c r="C3" s="8" t="s">
        <v>8</v>
      </c>
      <c r="D3" s="8">
        <v>1</v>
      </c>
      <c r="E3" s="4">
        <f t="shared" ref="E3:E6" si="0">60*5*D3</f>
        <v>300</v>
      </c>
      <c r="F3" s="4">
        <f t="shared" ref="F3:F6" si="1">60*10*D3</f>
        <v>600</v>
      </c>
      <c r="G3" s="4">
        <f t="shared" ref="G3:G6" si="2">60*15*D3</f>
        <v>900</v>
      </c>
      <c r="H3" s="4">
        <f t="shared" ref="H3:H6" si="3">60*20*D3</f>
        <v>1200</v>
      </c>
      <c r="I3" s="4">
        <f t="shared" ref="I3:I6" si="4">60*25*D3</f>
        <v>1500</v>
      </c>
      <c r="J3" s="4">
        <f t="shared" ref="J3:J6" si="5">60*30*D3</f>
        <v>1800</v>
      </c>
      <c r="K3" s="8" t="s">
        <v>6</v>
      </c>
      <c r="L3" s="8" t="s">
        <v>22</v>
      </c>
    </row>
    <row r="4" spans="1:19" ht="25.5" x14ac:dyDescent="0.2">
      <c r="A4" s="8" t="s">
        <v>30</v>
      </c>
      <c r="B4" s="10" t="s">
        <v>3</v>
      </c>
      <c r="C4" s="8" t="s">
        <v>10</v>
      </c>
      <c r="D4" s="8">
        <v>1</v>
      </c>
      <c r="E4" s="4">
        <f t="shared" si="0"/>
        <v>300</v>
      </c>
      <c r="F4" s="4">
        <f t="shared" si="1"/>
        <v>600</v>
      </c>
      <c r="G4" s="4">
        <f t="shared" si="2"/>
        <v>900</v>
      </c>
      <c r="H4" s="4">
        <f t="shared" si="3"/>
        <v>1200</v>
      </c>
      <c r="I4" s="4">
        <f t="shared" si="4"/>
        <v>1500</v>
      </c>
      <c r="J4" s="4">
        <f t="shared" si="5"/>
        <v>1800</v>
      </c>
      <c r="K4" s="8" t="s">
        <v>6</v>
      </c>
      <c r="L4" s="8" t="s">
        <v>20</v>
      </c>
    </row>
    <row r="5" spans="1:19" ht="25.5" x14ac:dyDescent="0.2">
      <c r="A5" s="8" t="s">
        <v>30</v>
      </c>
      <c r="B5" s="10" t="s">
        <v>3</v>
      </c>
      <c r="C5" s="8" t="s">
        <v>32</v>
      </c>
      <c r="D5" s="8">
        <v>1</v>
      </c>
      <c r="E5" s="4">
        <f t="shared" si="0"/>
        <v>300</v>
      </c>
      <c r="F5" s="4">
        <f t="shared" si="1"/>
        <v>600</v>
      </c>
      <c r="G5" s="4">
        <f t="shared" si="2"/>
        <v>900</v>
      </c>
      <c r="H5" s="4">
        <f t="shared" si="3"/>
        <v>1200</v>
      </c>
      <c r="I5" s="4">
        <f t="shared" si="4"/>
        <v>1500</v>
      </c>
      <c r="J5" s="4">
        <f t="shared" si="5"/>
        <v>1800</v>
      </c>
      <c r="K5" s="8" t="s">
        <v>6</v>
      </c>
      <c r="L5" s="8" t="s">
        <v>31</v>
      </c>
    </row>
    <row r="6" spans="1:19" ht="25.5" x14ac:dyDescent="0.25">
      <c r="A6" s="8" t="s">
        <v>30</v>
      </c>
      <c r="B6" s="8" t="s">
        <v>3</v>
      </c>
      <c r="C6" s="8" t="s">
        <v>16</v>
      </c>
      <c r="D6" s="8">
        <v>1</v>
      </c>
      <c r="E6" s="4">
        <f t="shared" si="0"/>
        <v>300</v>
      </c>
      <c r="F6" s="4">
        <f t="shared" si="1"/>
        <v>600</v>
      </c>
      <c r="G6" s="4">
        <f t="shared" si="2"/>
        <v>900</v>
      </c>
      <c r="H6" s="4">
        <f t="shared" si="3"/>
        <v>1200</v>
      </c>
      <c r="I6" s="4">
        <f t="shared" si="4"/>
        <v>1500</v>
      </c>
      <c r="J6" s="4">
        <f t="shared" si="5"/>
        <v>1800</v>
      </c>
      <c r="K6" s="8" t="s">
        <v>6</v>
      </c>
      <c r="L6" s="8" t="s">
        <v>24</v>
      </c>
      <c r="M6"/>
      <c r="N6"/>
      <c r="O6"/>
      <c r="P6"/>
      <c r="Q6"/>
      <c r="R6"/>
      <c r="S6"/>
    </row>
    <row r="7" spans="1:19" ht="25.5" x14ac:dyDescent="0.25">
      <c r="A7" s="8" t="s">
        <v>30</v>
      </c>
      <c r="B7" s="8" t="s">
        <v>3</v>
      </c>
      <c r="C7" s="8" t="s">
        <v>33</v>
      </c>
      <c r="D7" s="8">
        <v>1</v>
      </c>
      <c r="E7" s="4">
        <f>50*5*D7</f>
        <v>250</v>
      </c>
      <c r="F7" s="4">
        <f>50*10*D7</f>
        <v>500</v>
      </c>
      <c r="G7" s="4">
        <f>50*15*D7</f>
        <v>750</v>
      </c>
      <c r="H7" s="4">
        <f>50*20*D7</f>
        <v>1000</v>
      </c>
      <c r="I7" s="4">
        <f>50*25*D7</f>
        <v>1250</v>
      </c>
      <c r="J7" s="4">
        <f>50*30*D7</f>
        <v>1500</v>
      </c>
      <c r="K7" s="8" t="s">
        <v>6</v>
      </c>
      <c r="L7" s="8" t="s">
        <v>24</v>
      </c>
      <c r="M7"/>
      <c r="N7"/>
      <c r="O7"/>
      <c r="P7"/>
      <c r="Q7"/>
      <c r="R7"/>
      <c r="S7"/>
    </row>
    <row r="8" spans="1:19" ht="25.5" x14ac:dyDescent="0.2">
      <c r="A8" s="8" t="s">
        <v>30</v>
      </c>
      <c r="B8" s="8" t="s">
        <v>3</v>
      </c>
      <c r="C8" s="8" t="s">
        <v>34</v>
      </c>
      <c r="D8" s="8">
        <v>1</v>
      </c>
      <c r="E8" s="4">
        <f t="shared" ref="E8:E12" si="6">50*5*D8</f>
        <v>250</v>
      </c>
      <c r="F8" s="4">
        <f t="shared" ref="F8:F12" si="7">50*10*D8</f>
        <v>500</v>
      </c>
      <c r="G8" s="4">
        <f t="shared" ref="G8:G12" si="8">50*15*D8</f>
        <v>750</v>
      </c>
      <c r="H8" s="4">
        <f t="shared" ref="H8:H12" si="9">50*20*D8</f>
        <v>1000</v>
      </c>
      <c r="I8" s="4">
        <f t="shared" ref="I8:I12" si="10">50*25*D8</f>
        <v>1250</v>
      </c>
      <c r="J8" s="4">
        <f t="shared" ref="J8:J12" si="11">50*30*D8</f>
        <v>1500</v>
      </c>
      <c r="K8" s="8" t="s">
        <v>6</v>
      </c>
      <c r="L8" s="8" t="s">
        <v>35</v>
      </c>
    </row>
    <row r="9" spans="1:19" ht="25.5" x14ac:dyDescent="0.2">
      <c r="A9" s="8" t="s">
        <v>30</v>
      </c>
      <c r="B9" s="10" t="s">
        <v>3</v>
      </c>
      <c r="C9" s="8" t="s">
        <v>14</v>
      </c>
      <c r="D9" s="8">
        <v>1</v>
      </c>
      <c r="E9" s="4">
        <f t="shared" si="6"/>
        <v>250</v>
      </c>
      <c r="F9" s="4">
        <f t="shared" si="7"/>
        <v>500</v>
      </c>
      <c r="G9" s="4">
        <f t="shared" si="8"/>
        <v>750</v>
      </c>
      <c r="H9" s="4">
        <f t="shared" si="9"/>
        <v>1000</v>
      </c>
      <c r="I9" s="4">
        <f t="shared" si="10"/>
        <v>1250</v>
      </c>
      <c r="J9" s="4">
        <f t="shared" si="11"/>
        <v>1500</v>
      </c>
      <c r="K9" s="8" t="s">
        <v>6</v>
      </c>
      <c r="L9" s="8" t="s">
        <v>17</v>
      </c>
    </row>
    <row r="10" spans="1:19" ht="25.5" x14ac:dyDescent="0.2">
      <c r="A10" s="8" t="s">
        <v>30</v>
      </c>
      <c r="B10" s="10" t="s">
        <v>3</v>
      </c>
      <c r="C10" s="8" t="s">
        <v>9</v>
      </c>
      <c r="D10" s="8">
        <v>1</v>
      </c>
      <c r="E10" s="4">
        <f t="shared" si="6"/>
        <v>250</v>
      </c>
      <c r="F10" s="4">
        <f t="shared" si="7"/>
        <v>500</v>
      </c>
      <c r="G10" s="4">
        <f t="shared" si="8"/>
        <v>750</v>
      </c>
      <c r="H10" s="4">
        <f t="shared" si="9"/>
        <v>1000</v>
      </c>
      <c r="I10" s="4">
        <f t="shared" si="10"/>
        <v>1250</v>
      </c>
      <c r="J10" s="4">
        <f t="shared" si="11"/>
        <v>1500</v>
      </c>
      <c r="K10" s="8" t="s">
        <v>6</v>
      </c>
      <c r="L10" s="8" t="s">
        <v>19</v>
      </c>
    </row>
    <row r="11" spans="1:19" ht="25.5" x14ac:dyDescent="0.2">
      <c r="A11" s="8" t="s">
        <v>30</v>
      </c>
      <c r="B11" s="10" t="s">
        <v>3</v>
      </c>
      <c r="C11" s="11" t="s">
        <v>26</v>
      </c>
      <c r="D11" s="8">
        <v>1</v>
      </c>
      <c r="E11" s="4">
        <f t="shared" si="6"/>
        <v>250</v>
      </c>
      <c r="F11" s="4">
        <f t="shared" si="7"/>
        <v>500</v>
      </c>
      <c r="G11" s="4">
        <f t="shared" si="8"/>
        <v>750</v>
      </c>
      <c r="H11" s="4">
        <f t="shared" si="9"/>
        <v>1000</v>
      </c>
      <c r="I11" s="4">
        <f t="shared" si="10"/>
        <v>1250</v>
      </c>
      <c r="J11" s="4">
        <f t="shared" si="11"/>
        <v>1500</v>
      </c>
      <c r="K11" s="8" t="s">
        <v>6</v>
      </c>
      <c r="L11" s="8" t="s">
        <v>27</v>
      </c>
    </row>
    <row r="12" spans="1:19" ht="25.5" x14ac:dyDescent="0.2">
      <c r="A12" s="8" t="s">
        <v>30</v>
      </c>
      <c r="B12" s="10" t="s">
        <v>3</v>
      </c>
      <c r="C12" s="12" t="s">
        <v>28</v>
      </c>
      <c r="D12" s="8">
        <v>1</v>
      </c>
      <c r="E12" s="4">
        <f t="shared" si="6"/>
        <v>250</v>
      </c>
      <c r="F12" s="4">
        <f t="shared" si="7"/>
        <v>500</v>
      </c>
      <c r="G12" s="4">
        <f t="shared" si="8"/>
        <v>750</v>
      </c>
      <c r="H12" s="4">
        <f t="shared" si="9"/>
        <v>1000</v>
      </c>
      <c r="I12" s="4">
        <f t="shared" si="10"/>
        <v>1250</v>
      </c>
      <c r="J12" s="4">
        <f t="shared" si="11"/>
        <v>1500</v>
      </c>
      <c r="K12" s="8" t="s">
        <v>6</v>
      </c>
      <c r="L12" s="10" t="s">
        <v>29</v>
      </c>
    </row>
    <row r="13" spans="1:19" ht="25.5" x14ac:dyDescent="0.2">
      <c r="A13" s="8" t="s">
        <v>30</v>
      </c>
      <c r="B13" s="10" t="s">
        <v>3</v>
      </c>
      <c r="C13" s="9" t="s">
        <v>36</v>
      </c>
      <c r="D13" s="8">
        <v>1</v>
      </c>
      <c r="E13" s="4">
        <f>45*5*D13</f>
        <v>225</v>
      </c>
      <c r="F13" s="4">
        <f>45*10*D13</f>
        <v>450</v>
      </c>
      <c r="G13" s="4">
        <f>45*15*D13</f>
        <v>675</v>
      </c>
      <c r="H13" s="4">
        <f>45*20*D13</f>
        <v>900</v>
      </c>
      <c r="I13" s="4">
        <f>45*25*D13</f>
        <v>1125</v>
      </c>
      <c r="J13" s="4">
        <f>45*30*D13</f>
        <v>1350</v>
      </c>
      <c r="K13" s="8" t="s">
        <v>6</v>
      </c>
      <c r="L13" s="8" t="s">
        <v>37</v>
      </c>
    </row>
    <row r="14" spans="1:19" s="5" customFormat="1" ht="25.5" x14ac:dyDescent="0.2">
      <c r="A14" s="8" t="s">
        <v>30</v>
      </c>
      <c r="B14" s="10" t="s">
        <v>3</v>
      </c>
      <c r="C14" s="9" t="s">
        <v>38</v>
      </c>
      <c r="D14" s="8">
        <v>1</v>
      </c>
      <c r="E14" s="4">
        <f t="shared" ref="E14:E18" si="12">45*5*D14</f>
        <v>225</v>
      </c>
      <c r="F14" s="4">
        <f t="shared" ref="F14:F18" si="13">45*10*D14</f>
        <v>450</v>
      </c>
      <c r="G14" s="4">
        <f t="shared" ref="G14:G18" si="14">45*15*D14</f>
        <v>675</v>
      </c>
      <c r="H14" s="4">
        <f t="shared" ref="H14:H18" si="15">45*20*D14</f>
        <v>900</v>
      </c>
      <c r="I14" s="4">
        <f t="shared" ref="I14:I18" si="16">45*25*D14</f>
        <v>1125</v>
      </c>
      <c r="J14" s="4">
        <f t="shared" ref="J14:J18" si="17">45*30*D14</f>
        <v>1350</v>
      </c>
      <c r="K14" s="8" t="s">
        <v>6</v>
      </c>
      <c r="L14" s="8" t="s">
        <v>39</v>
      </c>
    </row>
    <row r="15" spans="1:19" ht="25.5" x14ac:dyDescent="0.2">
      <c r="A15" s="8" t="s">
        <v>30</v>
      </c>
      <c r="B15" s="10" t="s">
        <v>3</v>
      </c>
      <c r="C15" s="12" t="s">
        <v>7</v>
      </c>
      <c r="D15" s="8">
        <v>1</v>
      </c>
      <c r="E15" s="4">
        <f t="shared" si="12"/>
        <v>225</v>
      </c>
      <c r="F15" s="4">
        <f t="shared" si="13"/>
        <v>450</v>
      </c>
      <c r="G15" s="4">
        <f t="shared" si="14"/>
        <v>675</v>
      </c>
      <c r="H15" s="4">
        <f t="shared" si="15"/>
        <v>900</v>
      </c>
      <c r="I15" s="4">
        <f t="shared" si="16"/>
        <v>1125</v>
      </c>
      <c r="J15" s="4">
        <f t="shared" si="17"/>
        <v>1350</v>
      </c>
      <c r="K15" s="8" t="s">
        <v>6</v>
      </c>
      <c r="L15" s="10" t="s">
        <v>11</v>
      </c>
    </row>
    <row r="16" spans="1:19" ht="25.5" x14ac:dyDescent="0.2">
      <c r="A16" s="8" t="s">
        <v>30</v>
      </c>
      <c r="B16" s="10" t="s">
        <v>3</v>
      </c>
      <c r="C16" s="8" t="s">
        <v>13</v>
      </c>
      <c r="D16" s="8">
        <v>1</v>
      </c>
      <c r="E16" s="4">
        <f t="shared" si="12"/>
        <v>225</v>
      </c>
      <c r="F16" s="4">
        <f t="shared" si="13"/>
        <v>450</v>
      </c>
      <c r="G16" s="4">
        <f t="shared" si="14"/>
        <v>675</v>
      </c>
      <c r="H16" s="4">
        <f t="shared" si="15"/>
        <v>900</v>
      </c>
      <c r="I16" s="4">
        <f t="shared" si="16"/>
        <v>1125</v>
      </c>
      <c r="J16" s="4">
        <f t="shared" si="17"/>
        <v>1350</v>
      </c>
      <c r="K16" s="8" t="s">
        <v>6</v>
      </c>
      <c r="L16" s="8" t="s">
        <v>25</v>
      </c>
    </row>
    <row r="17" spans="1:12" ht="25.5" x14ac:dyDescent="0.2">
      <c r="A17" s="8" t="s">
        <v>30</v>
      </c>
      <c r="B17" s="8" t="s">
        <v>3</v>
      </c>
      <c r="C17" s="11" t="s">
        <v>15</v>
      </c>
      <c r="D17" s="8">
        <v>1</v>
      </c>
      <c r="E17" s="4">
        <f t="shared" si="12"/>
        <v>225</v>
      </c>
      <c r="F17" s="4">
        <f t="shared" si="13"/>
        <v>450</v>
      </c>
      <c r="G17" s="4">
        <f t="shared" si="14"/>
        <v>675</v>
      </c>
      <c r="H17" s="4">
        <f t="shared" si="15"/>
        <v>900</v>
      </c>
      <c r="I17" s="4">
        <f t="shared" si="16"/>
        <v>1125</v>
      </c>
      <c r="J17" s="4">
        <f t="shared" si="17"/>
        <v>1350</v>
      </c>
      <c r="K17" s="8" t="s">
        <v>6</v>
      </c>
      <c r="L17" s="8" t="s">
        <v>21</v>
      </c>
    </row>
    <row r="18" spans="1:12" s="5" customFormat="1" ht="25.5" x14ac:dyDescent="0.2">
      <c r="A18" s="8" t="s">
        <v>30</v>
      </c>
      <c r="B18" s="10" t="s">
        <v>3</v>
      </c>
      <c r="C18" s="10" t="s">
        <v>40</v>
      </c>
      <c r="D18" s="8">
        <v>1</v>
      </c>
      <c r="E18" s="4">
        <f t="shared" si="12"/>
        <v>225</v>
      </c>
      <c r="F18" s="4">
        <f t="shared" si="13"/>
        <v>450</v>
      </c>
      <c r="G18" s="4">
        <f t="shared" si="14"/>
        <v>675</v>
      </c>
      <c r="H18" s="4">
        <f t="shared" si="15"/>
        <v>900</v>
      </c>
      <c r="I18" s="4">
        <f t="shared" si="16"/>
        <v>1125</v>
      </c>
      <c r="J18" s="4">
        <f t="shared" si="17"/>
        <v>1350</v>
      </c>
      <c r="K18" s="8" t="s">
        <v>6</v>
      </c>
      <c r="L18" s="8" t="s">
        <v>18</v>
      </c>
    </row>
    <row r="19" spans="1:12" s="5" customFormat="1" ht="25.5" x14ac:dyDescent="0.2">
      <c r="A19" s="8" t="s">
        <v>30</v>
      </c>
      <c r="B19" s="10" t="s">
        <v>3</v>
      </c>
      <c r="C19" s="13" t="s">
        <v>46</v>
      </c>
      <c r="D19" s="8">
        <v>1</v>
      </c>
      <c r="E19" s="4">
        <f>20*5*D19</f>
        <v>100</v>
      </c>
      <c r="F19" s="4">
        <f>20*10*D19</f>
        <v>200</v>
      </c>
      <c r="G19" s="4">
        <f>20*15*D19</f>
        <v>300</v>
      </c>
      <c r="H19" s="4">
        <f>20*20*D19</f>
        <v>400</v>
      </c>
      <c r="I19" s="4">
        <f>20*25*D19</f>
        <v>500</v>
      </c>
      <c r="J19" s="4">
        <f>20*30*D19</f>
        <v>600</v>
      </c>
      <c r="K19" s="8" t="s">
        <v>6</v>
      </c>
      <c r="L19" s="8" t="s">
        <v>45</v>
      </c>
    </row>
    <row r="20" spans="1:12" s="5" customFormat="1" ht="25.5" x14ac:dyDescent="0.2">
      <c r="A20" s="8" t="s">
        <v>30</v>
      </c>
      <c r="B20" s="10" t="s">
        <v>3</v>
      </c>
      <c r="C20" s="13" t="s">
        <v>44</v>
      </c>
      <c r="D20" s="8">
        <v>1</v>
      </c>
      <c r="E20" s="4">
        <f t="shared" ref="E20:E21" si="18">20*5*D20</f>
        <v>100</v>
      </c>
      <c r="F20" s="4">
        <f t="shared" ref="F20:F21" si="19">20*10*D20</f>
        <v>200</v>
      </c>
      <c r="G20" s="4">
        <f t="shared" ref="G20:G21" si="20">20*15*D20</f>
        <v>300</v>
      </c>
      <c r="H20" s="4">
        <f t="shared" ref="H20:H21" si="21">20*20*D20</f>
        <v>400</v>
      </c>
      <c r="I20" s="4">
        <f t="shared" ref="I20:I21" si="22">20*25*D20</f>
        <v>500</v>
      </c>
      <c r="J20" s="4">
        <f t="shared" ref="J20:J21" si="23">20*30*D20</f>
        <v>600</v>
      </c>
      <c r="K20" s="8" t="s">
        <v>6</v>
      </c>
      <c r="L20" s="8" t="s">
        <v>43</v>
      </c>
    </row>
    <row r="21" spans="1:12" s="5" customFormat="1" ht="25.5" x14ac:dyDescent="0.2">
      <c r="A21" s="8" t="s">
        <v>30</v>
      </c>
      <c r="B21" s="10" t="s">
        <v>3</v>
      </c>
      <c r="C21" s="13" t="s">
        <v>42</v>
      </c>
      <c r="D21" s="8">
        <v>1</v>
      </c>
      <c r="E21" s="4">
        <f t="shared" si="18"/>
        <v>100</v>
      </c>
      <c r="F21" s="4">
        <f t="shared" si="19"/>
        <v>200</v>
      </c>
      <c r="G21" s="4">
        <f t="shared" si="20"/>
        <v>300</v>
      </c>
      <c r="H21" s="4">
        <f t="shared" si="21"/>
        <v>400</v>
      </c>
      <c r="I21" s="4">
        <f t="shared" si="22"/>
        <v>500</v>
      </c>
      <c r="J21" s="4">
        <f t="shared" si="23"/>
        <v>600</v>
      </c>
      <c r="K21" s="8" t="s">
        <v>6</v>
      </c>
      <c r="L21" s="8" t="s">
        <v>41</v>
      </c>
    </row>
  </sheetData>
  <autoFilter ref="A1:L2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Радио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2026-04-26T12:28:09Z</dcterms:modified>
</cp:coreProperties>
</file>